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attery\Desktop\"/>
    </mc:Choice>
  </mc:AlternateContent>
  <bookViews>
    <workbookView xWindow="0" yWindow="60" windowWidth="22980" windowHeight="9525" activeTab="1"/>
  </bookViews>
  <sheets>
    <sheet name="102" sheetId="4" r:id="rId1"/>
    <sheet name="fo rpower point" sheetId="2" r:id="rId2"/>
    <sheet name="Sheet3" sheetId="3" r:id="rId3"/>
  </sheets>
  <externalReferences>
    <externalReference r:id="rId4"/>
  </externalReferences>
  <definedNames>
    <definedName name="_xlnm.Print_Area" localSheetId="0">'102'!$A$1:$K$72</definedName>
  </definedNames>
  <calcPr calcId="162913"/>
</workbook>
</file>

<file path=xl/calcChain.xml><?xml version="1.0" encoding="utf-8"?>
<calcChain xmlns="http://schemas.openxmlformats.org/spreadsheetml/2006/main">
  <c r="C6" i="2" l="1"/>
  <c r="H72" i="4" l="1"/>
  <c r="F72" i="4"/>
  <c r="H44" i="4"/>
  <c r="K42" i="4"/>
  <c r="J42" i="4"/>
  <c r="J44" i="4" s="1"/>
  <c r="H42" i="4"/>
  <c r="F42" i="4"/>
  <c r="D42" i="4"/>
  <c r="K14" i="4"/>
  <c r="K44" i="4" s="1"/>
  <c r="J14" i="4"/>
  <c r="H14" i="4"/>
  <c r="F14" i="4"/>
  <c r="F44" i="4" s="1"/>
  <c r="D14" i="4"/>
  <c r="D44" i="4" s="1"/>
  <c r="F3" i="4"/>
  <c r="K46" i="4" l="1"/>
  <c r="K50" i="4" l="1"/>
  <c r="J7" i="4"/>
  <c r="J46" i="4" s="1"/>
  <c r="H7" i="4" l="1"/>
  <c r="H46" i="4" s="1"/>
  <c r="J50" i="4"/>
  <c r="H50" i="4" l="1"/>
  <c r="F7" i="4"/>
  <c r="F46" i="4" s="1"/>
  <c r="F50" i="4" s="1"/>
  <c r="D7" i="4"/>
  <c r="D46" i="4" s="1"/>
  <c r="D50" i="4" s="1"/>
  <c r="C18" i="2" l="1"/>
  <c r="C7" i="2" l="1"/>
  <c r="C20" i="2" l="1"/>
  <c r="C24" i="2" s="1"/>
</calcChain>
</file>

<file path=xl/comments1.xml><?xml version="1.0" encoding="utf-8"?>
<comments xmlns="http://schemas.openxmlformats.org/spreadsheetml/2006/main">
  <authors>
    <author>ssmith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</rPr>
          <t>ssmith:</t>
        </r>
        <r>
          <rPr>
            <sz val="9"/>
            <color indexed="81"/>
            <rFont val="Tahoma"/>
            <family val="2"/>
          </rPr>
          <t xml:space="preserve">
55092.58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ssmith:</t>
        </r>
        <r>
          <rPr>
            <sz val="9"/>
            <color indexed="81"/>
            <rFont val="Tahoma"/>
            <family val="2"/>
          </rPr>
          <t xml:space="preserve">
2573.84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ssmith:</t>
        </r>
        <r>
          <rPr>
            <sz val="9"/>
            <color indexed="81"/>
            <rFont val="Tahoma"/>
            <family val="2"/>
          </rPr>
          <t xml:space="preserve">
10,000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ssmith:</t>
        </r>
        <r>
          <rPr>
            <sz val="9"/>
            <color indexed="81"/>
            <rFont val="Tahoma"/>
            <family val="2"/>
          </rPr>
          <t xml:space="preserve">
10,000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ssmith:</t>
        </r>
        <r>
          <rPr>
            <sz val="9"/>
            <color indexed="81"/>
            <rFont val="Tahoma"/>
            <family val="2"/>
          </rPr>
          <t xml:space="preserve">
4872.84
</t>
        </r>
      </text>
    </comment>
  </commentList>
</comments>
</file>

<file path=xl/sharedStrings.xml><?xml version="1.0" encoding="utf-8"?>
<sst xmlns="http://schemas.openxmlformats.org/spreadsheetml/2006/main" count="96" uniqueCount="74">
  <si>
    <t>Town of Longboat Key</t>
  </si>
  <si>
    <t>Back</t>
  </si>
  <si>
    <t>102-Infrastructure Surtax</t>
  </si>
  <si>
    <t>Budget</t>
  </si>
  <si>
    <t>Actual</t>
  </si>
  <si>
    <t>2013-2014</t>
  </si>
  <si>
    <t>2012-2013</t>
  </si>
  <si>
    <t>2011-2012</t>
  </si>
  <si>
    <t>Oct 1 Fund Balance</t>
  </si>
  <si>
    <t>Revenue:</t>
  </si>
  <si>
    <t>Infrastructure Surtax-Sarasota</t>
  </si>
  <si>
    <t>Investment Income</t>
  </si>
  <si>
    <t>Investment Expense</t>
  </si>
  <si>
    <t>Total Revenue</t>
  </si>
  <si>
    <t>Expenditures:</t>
  </si>
  <si>
    <t>Facilities</t>
  </si>
  <si>
    <t>Roof Repairs</t>
  </si>
  <si>
    <t>Interior Painting</t>
  </si>
  <si>
    <t>Floor Coverings</t>
  </si>
  <si>
    <t>Telephone System</t>
  </si>
  <si>
    <t>Safety</t>
  </si>
  <si>
    <t>Police cars FY13</t>
  </si>
  <si>
    <t>Police cars/suvs FY14</t>
  </si>
  <si>
    <t>Radio Equipment</t>
  </si>
  <si>
    <t>Total Expenditures</t>
  </si>
  <si>
    <t>Net change</t>
  </si>
  <si>
    <t>Ending Fund Balance</t>
  </si>
  <si>
    <t>Assigned to Encumbrances</t>
  </si>
  <si>
    <t>Restricted to Capital Improvements</t>
  </si>
  <si>
    <t>$108,000 for FY14 plus carryover of open Purchase order from FY13 $75,789</t>
  </si>
  <si>
    <t>Infrastructure Surtax</t>
  </si>
  <si>
    <t>Interest Income</t>
  </si>
  <si>
    <r>
      <t xml:space="preserve">       </t>
    </r>
    <r>
      <rPr>
        <b/>
        <sz val="11"/>
        <color theme="1"/>
        <rFont val="Calibri"/>
        <family val="2"/>
        <scheme val="minor"/>
      </rPr>
      <t>Total Revenue</t>
    </r>
  </si>
  <si>
    <t>Audited</t>
  </si>
  <si>
    <r>
      <t xml:space="preserve">       </t>
    </r>
    <r>
      <rPr>
        <b/>
        <sz val="11"/>
        <color theme="1"/>
        <rFont val="Calibri"/>
        <family val="2"/>
        <scheme val="minor"/>
      </rPr>
      <t>Total Expenditures</t>
    </r>
  </si>
  <si>
    <t>Revenues over expenditures</t>
  </si>
  <si>
    <t>Fund Balance, October 1, 2014</t>
  </si>
  <si>
    <t>Fund Balance, September 30, 2015</t>
  </si>
  <si>
    <t>Public Facilities - CISCO Network Switch</t>
  </si>
  <si>
    <t>Public Facilities - Telephone System</t>
  </si>
  <si>
    <t>Public Facilities - Server Replacement</t>
  </si>
  <si>
    <t>Public Facilities - Floor Coverings</t>
  </si>
  <si>
    <t>Public Facilities - Generator Replacement</t>
  </si>
  <si>
    <t>Public Facilities - South Fire Assessment</t>
  </si>
  <si>
    <t>2014-2015</t>
  </si>
  <si>
    <t>Capital Outlay:</t>
  </si>
  <si>
    <t>Server Replacment 2014</t>
  </si>
  <si>
    <t>Cisco Switch</t>
  </si>
  <si>
    <t>Floor Repairs</t>
  </si>
  <si>
    <t>No Fire-AC Condensors</t>
  </si>
  <si>
    <t>No Fire-Duct Work</t>
  </si>
  <si>
    <t>Fire Station-Floor Coverings</t>
  </si>
  <si>
    <t>Generator-Police</t>
  </si>
  <si>
    <t>So Fire Station Assessment</t>
  </si>
  <si>
    <t>Reclass needed</t>
  </si>
  <si>
    <t>SCBA Cylinders</t>
  </si>
  <si>
    <t xml:space="preserve">    Tran to General Fund</t>
  </si>
  <si>
    <t xml:space="preserve">    Tran to Parks and Recs Cap Proj</t>
  </si>
  <si>
    <t xml:space="preserve">    Tran to Utility Fund</t>
  </si>
  <si>
    <t xml:space="preserve">    Tran to Canal Dredging </t>
  </si>
  <si>
    <t xml:space="preserve">    Tran to Beach Capital </t>
  </si>
  <si>
    <t xml:space="preserve">    Tran to Beach Debt Srv </t>
  </si>
  <si>
    <t>Check to liquidate servers completed</t>
  </si>
  <si>
    <t>$10,000 FY13 Budgeted and not encumbered or expended. - reallocated</t>
  </si>
  <si>
    <t>Tie to Balance Sheet</t>
  </si>
  <si>
    <t>Cash</t>
  </si>
  <si>
    <t>Intergivernmental A/R</t>
  </si>
  <si>
    <t>Accrued Interest</t>
  </si>
  <si>
    <t>G/L on Investments</t>
  </si>
  <si>
    <t>Investments</t>
  </si>
  <si>
    <t>reserve for Encumbrances</t>
  </si>
  <si>
    <t>FY2014-15</t>
  </si>
  <si>
    <t>Public Safety - Police Radio Equipment</t>
  </si>
  <si>
    <t>Public Safety-Fire SCBA Cylinders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</si>
</sst>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i/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mbria"/>
      <family val="1"/>
      <scheme val="major"/>
    </font>
    <font>
      <vertAlign val="superscript"/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3" fontId="3" fillId="0" borderId="0" xfId="1" applyFont="1" applyAlignment="1">
      <alignment horizontal="centerContinuous"/>
    </xf>
    <xf numFmtId="0" fontId="4" fillId="0" borderId="0" xfId="0" applyFont="1"/>
    <xf numFmtId="0" fontId="4" fillId="0" borderId="0" xfId="0" applyFont="1" applyBorder="1"/>
    <xf numFmtId="0" fontId="5" fillId="0" borderId="0" xfId="2"/>
    <xf numFmtId="16" fontId="3" fillId="0" borderId="0" xfId="1" quotePrefix="1" applyNumberFormat="1" applyFont="1" applyAlignment="1">
      <alignment horizontal="centerContinuous"/>
    </xf>
    <xf numFmtId="43" fontId="3" fillId="0" borderId="0" xfId="1" quotePrefix="1" applyFont="1" applyAlignment="1">
      <alignment horizontal="centerContinuous"/>
    </xf>
    <xf numFmtId="43" fontId="3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0" applyFont="1"/>
    <xf numFmtId="43" fontId="7" fillId="0" borderId="0" xfId="1" applyFont="1"/>
    <xf numFmtId="43" fontId="7" fillId="0" borderId="0" xfId="1" applyFont="1" applyBorder="1"/>
    <xf numFmtId="43" fontId="4" fillId="0" borderId="0" xfId="1" applyFont="1"/>
    <xf numFmtId="43" fontId="4" fillId="0" borderId="0" xfId="1" applyFont="1" applyBorder="1"/>
    <xf numFmtId="43" fontId="4" fillId="0" borderId="0" xfId="1" applyFont="1" applyFill="1"/>
    <xf numFmtId="43" fontId="4" fillId="0" borderId="1" xfId="1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3" fontId="7" fillId="0" borderId="2" xfId="1" applyFont="1" applyBorder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/>
    <xf numFmtId="0" fontId="12" fillId="0" borderId="0" xfId="0" applyFont="1"/>
    <xf numFmtId="0" fontId="12" fillId="0" borderId="0" xfId="0" applyFont="1" applyAlignment="1">
      <alignment horizontal="center"/>
    </xf>
    <xf numFmtId="164" fontId="0" fillId="0" borderId="0" xfId="3" applyNumberFormat="1" applyFont="1"/>
    <xf numFmtId="165" fontId="14" fillId="0" borderId="0" xfId="1" applyNumberFormat="1" applyFont="1"/>
    <xf numFmtId="165" fontId="0" fillId="0" borderId="0" xfId="1" applyNumberFormat="1" applyFont="1"/>
    <xf numFmtId="165" fontId="15" fillId="0" borderId="0" xfId="1" applyNumberFormat="1" applyFont="1" applyBorder="1"/>
    <xf numFmtId="164" fontId="15" fillId="0" borderId="0" xfId="3" applyNumberFormat="1" applyFont="1"/>
    <xf numFmtId="43" fontId="11" fillId="0" borderId="0" xfId="1" applyFont="1"/>
    <xf numFmtId="0" fontId="9" fillId="0" borderId="1" xfId="0" applyFont="1" applyBorder="1"/>
    <xf numFmtId="0" fontId="4" fillId="0" borderId="1" xfId="0" applyFont="1" applyBorder="1"/>
    <xf numFmtId="0" fontId="10" fillId="0" borderId="1" xfId="0" applyFont="1" applyBorder="1"/>
    <xf numFmtId="43" fontId="11" fillId="0" borderId="1" xfId="1" applyFont="1" applyBorder="1"/>
    <xf numFmtId="0" fontId="8" fillId="0" borderId="1" xfId="0" applyFont="1" applyBorder="1"/>
    <xf numFmtId="0" fontId="13" fillId="0" borderId="0" xfId="0" applyFont="1" applyBorder="1" applyAlignment="1">
      <alignment horizontal="center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\01Sue\All%20Funds%20Report\All%20funds%20Reports%202015\QTR%204%20Sep%202015\LBK%20All%20funds%20reports%20SEP%202015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Funds"/>
      <sheetName val="1000 Summary"/>
      <sheetName val="GF Summary"/>
      <sheetName val="GF Exp"/>
      <sheetName val="GF Rev"/>
      <sheetName val="Transfers"/>
      <sheetName val="CHART"/>
      <sheetName val="101"/>
      <sheetName val="102"/>
      <sheetName val="103"/>
      <sheetName val="104"/>
      <sheetName val="105"/>
      <sheetName val="106"/>
      <sheetName val="107"/>
      <sheetName val="108"/>
      <sheetName val="110"/>
      <sheetName val="111"/>
      <sheetName val="112"/>
      <sheetName val="202"/>
      <sheetName val="203"/>
      <sheetName val="205"/>
      <sheetName val="301"/>
      <sheetName val="302"/>
      <sheetName val="303"/>
      <sheetName val="304"/>
      <sheetName val="305"/>
      <sheetName val="306"/>
      <sheetName val="401"/>
      <sheetName val="402"/>
      <sheetName val="404"/>
      <sheetName val="601"/>
      <sheetName val="602"/>
      <sheetName val="603"/>
      <sheetName val="604-625"/>
      <sheetName val="Pensions"/>
      <sheetName val="Sheet1"/>
    </sheetNames>
    <sheetDataSet>
      <sheetData sheetId="0">
        <row r="1">
          <cell r="M1" t="str">
            <v>Sept 30, 2015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78"/>
  <sheetViews>
    <sheetView zoomScaleNormal="100" workbookViewId="0">
      <pane ySplit="5" topLeftCell="A6" activePane="bottomLeft" state="frozen"/>
      <selection pane="bottomLeft" activeCell="D36" sqref="D36"/>
    </sheetView>
  </sheetViews>
  <sheetFormatPr defaultColWidth="9.140625" defaultRowHeight="14.25" x14ac:dyDescent="0.2"/>
  <cols>
    <col min="1" max="1" width="5.85546875" style="4" customWidth="1"/>
    <col min="2" max="2" width="31.140625" style="4" customWidth="1"/>
    <col min="3" max="3" width="1.5703125" style="4" customWidth="1"/>
    <col min="4" max="4" width="19.7109375" style="17" customWidth="1"/>
    <col min="5" max="5" width="1.42578125" style="17" customWidth="1"/>
    <col min="6" max="6" width="17" style="4" customWidth="1"/>
    <col min="7" max="7" width="1.7109375" style="4" customWidth="1"/>
    <col min="8" max="8" width="17" style="4" customWidth="1"/>
    <col min="9" max="9" width="1.85546875" style="5" customWidth="1"/>
    <col min="10" max="11" width="17" style="4" customWidth="1"/>
    <col min="12" max="16384" width="9.140625" style="4"/>
  </cols>
  <sheetData>
    <row r="1" spans="1:14" ht="15" x14ac:dyDescent="0.25">
      <c r="A1" s="1" t="s">
        <v>0</v>
      </c>
      <c r="B1" s="1"/>
      <c r="C1" s="2"/>
      <c r="D1" s="3"/>
      <c r="E1" s="3"/>
      <c r="K1" s="6" t="s">
        <v>1</v>
      </c>
    </row>
    <row r="2" spans="1:14" ht="15" x14ac:dyDescent="0.25">
      <c r="A2" s="1" t="s">
        <v>2</v>
      </c>
      <c r="B2" s="1"/>
      <c r="C2" s="2"/>
      <c r="D2" s="3"/>
      <c r="E2" s="3"/>
      <c r="K2" s="6"/>
    </row>
    <row r="3" spans="1:14" ht="15" x14ac:dyDescent="0.25">
      <c r="A3" s="1"/>
      <c r="B3" s="1"/>
      <c r="C3" s="2"/>
      <c r="D3" s="3"/>
      <c r="E3" s="3"/>
      <c r="F3" s="7" t="str">
        <f>('[1]All Funds'!$M$1)</f>
        <v>Sept 30, 2015</v>
      </c>
      <c r="H3" s="7"/>
      <c r="J3" s="8"/>
      <c r="K3" s="6"/>
    </row>
    <row r="4" spans="1:14" ht="15" x14ac:dyDescent="0.25">
      <c r="C4" s="2"/>
      <c r="D4" s="9" t="s">
        <v>3</v>
      </c>
      <c r="E4" s="9"/>
      <c r="F4" s="10" t="s">
        <v>4</v>
      </c>
      <c r="H4" s="10" t="s">
        <v>4</v>
      </c>
      <c r="I4" s="11"/>
      <c r="J4" s="10" t="s">
        <v>4</v>
      </c>
      <c r="K4" s="10" t="s">
        <v>4</v>
      </c>
    </row>
    <row r="5" spans="1:14" x14ac:dyDescent="0.2">
      <c r="D5" s="12" t="s">
        <v>44</v>
      </c>
      <c r="E5" s="13"/>
      <c r="F5" s="12" t="s">
        <v>44</v>
      </c>
      <c r="H5" s="12" t="s">
        <v>5</v>
      </c>
      <c r="I5" s="13"/>
      <c r="J5" s="12" t="s">
        <v>6</v>
      </c>
      <c r="K5" s="12" t="s">
        <v>7</v>
      </c>
    </row>
    <row r="7" spans="1:14" s="14" customFormat="1" x14ac:dyDescent="0.2">
      <c r="A7" s="14" t="s">
        <v>8</v>
      </c>
      <c r="D7" s="15">
        <f>(H46)</f>
        <v>1351804.17</v>
      </c>
      <c r="E7" s="15"/>
      <c r="F7" s="15">
        <f>(H46)</f>
        <v>1351804.17</v>
      </c>
      <c r="H7" s="15">
        <f>(J46)</f>
        <v>1091977.98</v>
      </c>
      <c r="I7" s="16"/>
      <c r="J7" s="15">
        <f>(K46)</f>
        <v>1262892.94</v>
      </c>
      <c r="K7" s="15">
        <v>831781</v>
      </c>
    </row>
    <row r="8" spans="1:14" x14ac:dyDescent="0.2">
      <c r="F8" s="17"/>
      <c r="H8" s="17"/>
      <c r="I8" s="18"/>
      <c r="J8" s="17"/>
      <c r="K8" s="17"/>
    </row>
    <row r="9" spans="1:14" x14ac:dyDescent="0.2">
      <c r="A9" s="4" t="s">
        <v>9</v>
      </c>
      <c r="F9" s="17"/>
      <c r="H9" s="17"/>
      <c r="I9" s="18"/>
      <c r="J9" s="17"/>
      <c r="K9" s="17"/>
    </row>
    <row r="10" spans="1:14" x14ac:dyDescent="0.2">
      <c r="B10" s="4" t="s">
        <v>10</v>
      </c>
      <c r="D10" s="17">
        <v>540000</v>
      </c>
      <c r="F10" s="17">
        <v>604403.5</v>
      </c>
      <c r="H10" s="17">
        <v>567058.4</v>
      </c>
      <c r="I10" s="18"/>
      <c r="J10" s="17">
        <v>543276.19999999995</v>
      </c>
      <c r="K10" s="17">
        <v>541033.93999999994</v>
      </c>
    </row>
    <row r="11" spans="1:14" x14ac:dyDescent="0.2">
      <c r="B11" s="4" t="s">
        <v>11</v>
      </c>
      <c r="D11" s="17">
        <v>4000</v>
      </c>
      <c r="F11" s="19">
        <v>12635.94</v>
      </c>
      <c r="H11" s="19">
        <v>5673.19</v>
      </c>
      <c r="I11" s="18"/>
      <c r="J11" s="19">
        <v>3871.5</v>
      </c>
      <c r="K11" s="17">
        <v>10078</v>
      </c>
    </row>
    <row r="12" spans="1:14" x14ac:dyDescent="0.2">
      <c r="B12" s="4" t="s">
        <v>12</v>
      </c>
      <c r="D12" s="20">
        <v>-886</v>
      </c>
      <c r="E12" s="18"/>
      <c r="F12" s="20">
        <v>-999.6</v>
      </c>
      <c r="H12" s="20">
        <v>-804.57</v>
      </c>
      <c r="I12" s="18"/>
      <c r="J12" s="20">
        <v>0</v>
      </c>
      <c r="K12" s="20">
        <v>0</v>
      </c>
    </row>
    <row r="13" spans="1:14" x14ac:dyDescent="0.2">
      <c r="F13" s="17"/>
      <c r="H13" s="17"/>
      <c r="I13" s="18"/>
      <c r="J13" s="17"/>
      <c r="K13" s="17"/>
    </row>
    <row r="14" spans="1:14" x14ac:dyDescent="0.2">
      <c r="A14" s="4" t="s">
        <v>13</v>
      </c>
      <c r="D14" s="17">
        <f>SUM(D10:D12)</f>
        <v>543114</v>
      </c>
      <c r="F14" s="17">
        <f>SUM(F10:F12)</f>
        <v>616039.84</v>
      </c>
      <c r="H14" s="17">
        <f>SUM(H10:H12)</f>
        <v>571927.02</v>
      </c>
      <c r="I14" s="18"/>
      <c r="J14" s="17">
        <f>SUM(J10:J12)</f>
        <v>547147.69999999995</v>
      </c>
      <c r="K14" s="17">
        <f>SUM(K10:K12)</f>
        <v>551111.93999999994</v>
      </c>
    </row>
    <row r="15" spans="1:14" x14ac:dyDescent="0.2">
      <c r="F15" s="17"/>
      <c r="H15" s="17"/>
      <c r="I15" s="18"/>
      <c r="J15" s="17"/>
      <c r="K15" s="17"/>
    </row>
    <row r="16" spans="1:14" x14ac:dyDescent="0.2">
      <c r="A16" s="4" t="s">
        <v>14</v>
      </c>
      <c r="F16" s="17"/>
      <c r="H16" s="17"/>
      <c r="I16" s="18"/>
      <c r="J16" s="17"/>
      <c r="K16" s="17"/>
      <c r="N16" s="21"/>
    </row>
    <row r="17" spans="1:14" x14ac:dyDescent="0.2">
      <c r="B17" s="4" t="s">
        <v>45</v>
      </c>
      <c r="D17" s="36"/>
      <c r="F17" s="17"/>
      <c r="H17" s="17"/>
      <c r="I17" s="18"/>
      <c r="J17" s="17"/>
      <c r="K17" s="17"/>
      <c r="N17" s="21"/>
    </row>
    <row r="18" spans="1:14" x14ac:dyDescent="0.2">
      <c r="A18" s="22" t="s">
        <v>15</v>
      </c>
      <c r="B18" s="4" t="s">
        <v>46</v>
      </c>
      <c r="D18" s="36">
        <v>54906.58</v>
      </c>
      <c r="F18" s="17">
        <v>53250.79</v>
      </c>
      <c r="H18" s="17">
        <v>85907.42</v>
      </c>
      <c r="I18" s="18"/>
      <c r="J18" s="17"/>
      <c r="K18" s="17"/>
      <c r="N18" s="21"/>
    </row>
    <row r="19" spans="1:14" x14ac:dyDescent="0.2">
      <c r="A19" s="22" t="s">
        <v>15</v>
      </c>
      <c r="B19" s="4" t="s">
        <v>47</v>
      </c>
      <c r="D19" s="36">
        <v>25000</v>
      </c>
      <c r="F19" s="17">
        <v>23430.94</v>
      </c>
      <c r="H19" s="17"/>
      <c r="I19" s="18"/>
      <c r="J19" s="17"/>
      <c r="K19" s="17"/>
      <c r="N19" s="21"/>
    </row>
    <row r="20" spans="1:14" ht="16.5" x14ac:dyDescent="0.2">
      <c r="A20" s="22" t="s">
        <v>15</v>
      </c>
      <c r="B20" s="4" t="s">
        <v>16</v>
      </c>
      <c r="C20" s="23">
        <v>2</v>
      </c>
      <c r="D20" s="36">
        <v>0</v>
      </c>
      <c r="F20" s="17"/>
      <c r="H20" s="17">
        <v>0</v>
      </c>
      <c r="I20" s="18"/>
      <c r="J20" s="17"/>
      <c r="K20" s="17"/>
      <c r="N20" s="21"/>
    </row>
    <row r="21" spans="1:14" x14ac:dyDescent="0.2">
      <c r="A21" s="22" t="s">
        <v>15</v>
      </c>
      <c r="B21" s="4" t="s">
        <v>17</v>
      </c>
      <c r="D21" s="36">
        <v>0</v>
      </c>
      <c r="F21" s="17"/>
      <c r="H21" s="17">
        <v>7426.16</v>
      </c>
      <c r="I21" s="18"/>
      <c r="J21" s="17"/>
      <c r="K21" s="17"/>
      <c r="N21" s="21"/>
    </row>
    <row r="22" spans="1:14" x14ac:dyDescent="0.2">
      <c r="A22" s="22" t="s">
        <v>15</v>
      </c>
      <c r="B22" s="4" t="s">
        <v>18</v>
      </c>
      <c r="D22" s="36">
        <v>6828</v>
      </c>
      <c r="F22" s="17">
        <v>6828</v>
      </c>
      <c r="H22" s="17">
        <v>3851.09</v>
      </c>
      <c r="I22" s="18"/>
      <c r="J22" s="17"/>
      <c r="K22" s="17"/>
      <c r="N22" s="21"/>
    </row>
    <row r="23" spans="1:14" x14ac:dyDescent="0.2">
      <c r="A23" s="22" t="s">
        <v>15</v>
      </c>
      <c r="B23" s="4" t="s">
        <v>48</v>
      </c>
      <c r="D23" s="36">
        <v>0</v>
      </c>
      <c r="F23" s="17"/>
      <c r="H23" s="17"/>
      <c r="I23" s="18"/>
      <c r="J23" s="17"/>
      <c r="K23" s="17"/>
      <c r="N23" s="21"/>
    </row>
    <row r="24" spans="1:14" x14ac:dyDescent="0.2">
      <c r="A24" s="22" t="s">
        <v>15</v>
      </c>
      <c r="B24" s="4" t="s">
        <v>49</v>
      </c>
      <c r="D24" s="36">
        <v>15000</v>
      </c>
      <c r="F24" s="17">
        <v>0</v>
      </c>
      <c r="H24" s="17"/>
      <c r="I24" s="18"/>
      <c r="J24" s="17"/>
      <c r="K24" s="17"/>
      <c r="N24" s="21"/>
    </row>
    <row r="25" spans="1:14" x14ac:dyDescent="0.2">
      <c r="A25" s="22" t="s">
        <v>15</v>
      </c>
      <c r="B25" s="4" t="s">
        <v>50</v>
      </c>
      <c r="D25" s="36">
        <v>60000</v>
      </c>
      <c r="F25" s="17">
        <v>0</v>
      </c>
      <c r="H25" s="17"/>
      <c r="I25" s="18"/>
      <c r="J25" s="17"/>
      <c r="K25" s="17"/>
      <c r="N25" s="21"/>
    </row>
    <row r="26" spans="1:14" x14ac:dyDescent="0.2">
      <c r="A26" s="22" t="s">
        <v>15</v>
      </c>
      <c r="B26" s="4" t="s">
        <v>51</v>
      </c>
      <c r="D26" s="36">
        <v>0</v>
      </c>
      <c r="F26" s="17"/>
      <c r="H26" s="17"/>
      <c r="I26" s="18"/>
      <c r="J26" s="17"/>
      <c r="K26" s="17"/>
      <c r="N26" s="21"/>
    </row>
    <row r="27" spans="1:14" x14ac:dyDescent="0.2">
      <c r="A27" s="22" t="s">
        <v>15</v>
      </c>
      <c r="B27" s="4" t="s">
        <v>19</v>
      </c>
      <c r="D27" s="36">
        <v>85000</v>
      </c>
      <c r="F27" s="17">
        <v>77124.490000000005</v>
      </c>
      <c r="H27" s="17">
        <v>0</v>
      </c>
      <c r="I27" s="18"/>
      <c r="J27" s="17"/>
      <c r="K27" s="17"/>
      <c r="N27" s="21"/>
    </row>
    <row r="28" spans="1:14" ht="16.5" x14ac:dyDescent="0.2">
      <c r="A28" s="22" t="s">
        <v>15</v>
      </c>
      <c r="B28" s="4" t="s">
        <v>52</v>
      </c>
      <c r="C28" s="23"/>
      <c r="D28" s="36">
        <v>55000</v>
      </c>
      <c r="F28" s="17">
        <v>43820</v>
      </c>
      <c r="H28" s="17"/>
      <c r="I28" s="18"/>
      <c r="J28" s="17"/>
      <c r="K28" s="17"/>
      <c r="N28" s="21"/>
    </row>
    <row r="29" spans="1:14" s="38" customFormat="1" ht="16.5" x14ac:dyDescent="0.2">
      <c r="A29" s="37" t="s">
        <v>15</v>
      </c>
      <c r="B29" s="38" t="s">
        <v>53</v>
      </c>
      <c r="C29" s="39"/>
      <c r="D29" s="40">
        <v>25000</v>
      </c>
      <c r="E29" s="20"/>
      <c r="F29" s="20">
        <v>22470</v>
      </c>
      <c r="H29" s="20"/>
      <c r="I29" s="20"/>
      <c r="J29" s="20"/>
      <c r="K29" s="20"/>
      <c r="N29" s="41"/>
    </row>
    <row r="30" spans="1:14" ht="16.5" x14ac:dyDescent="0.2">
      <c r="A30" s="22" t="s">
        <v>20</v>
      </c>
      <c r="B30" s="4" t="s">
        <v>21</v>
      </c>
      <c r="C30" s="23">
        <v>1</v>
      </c>
      <c r="D30" s="36"/>
      <c r="F30" s="17"/>
      <c r="H30" s="17">
        <v>126143.06</v>
      </c>
      <c r="I30" s="18"/>
      <c r="J30" s="17"/>
      <c r="K30" s="17"/>
      <c r="L30" s="4" t="s">
        <v>54</v>
      </c>
      <c r="N30" s="21"/>
    </row>
    <row r="31" spans="1:14" ht="16.5" x14ac:dyDescent="0.2">
      <c r="A31" s="22" t="s">
        <v>20</v>
      </c>
      <c r="B31" s="4" t="s">
        <v>55</v>
      </c>
      <c r="C31" s="23"/>
      <c r="D31" s="36">
        <v>179868.47</v>
      </c>
      <c r="F31" s="17">
        <v>179868.47</v>
      </c>
      <c r="H31" s="17"/>
      <c r="I31" s="18"/>
      <c r="J31" s="17"/>
      <c r="K31" s="17"/>
      <c r="N31" s="21"/>
    </row>
    <row r="32" spans="1:14" ht="16.5" x14ac:dyDescent="0.2">
      <c r="A32" s="22" t="s">
        <v>20</v>
      </c>
      <c r="B32" s="4" t="s">
        <v>22</v>
      </c>
      <c r="C32" s="23"/>
      <c r="D32" s="36">
        <v>0</v>
      </c>
      <c r="F32" s="17"/>
      <c r="H32" s="17">
        <v>88773.1</v>
      </c>
      <c r="I32" s="18"/>
      <c r="J32" s="17"/>
      <c r="K32" s="17"/>
      <c r="L32" s="4" t="s">
        <v>54</v>
      </c>
      <c r="N32" s="21"/>
    </row>
    <row r="33" spans="1:14" x14ac:dyDescent="0.2">
      <c r="A33" s="22" t="s">
        <v>20</v>
      </c>
      <c r="B33" s="4" t="s">
        <v>23</v>
      </c>
      <c r="D33" s="36">
        <v>104000</v>
      </c>
      <c r="F33" s="17">
        <v>99000</v>
      </c>
      <c r="H33" s="17">
        <v>0</v>
      </c>
      <c r="I33" s="18"/>
      <c r="J33" s="17"/>
      <c r="K33" s="17"/>
      <c r="N33" s="21"/>
    </row>
    <row r="34" spans="1:14" x14ac:dyDescent="0.2">
      <c r="B34" s="24" t="s">
        <v>56</v>
      </c>
      <c r="D34" s="36"/>
      <c r="F34" s="19"/>
      <c r="H34" s="19">
        <v>0</v>
      </c>
      <c r="I34" s="18"/>
      <c r="J34" s="19">
        <v>718062.66</v>
      </c>
      <c r="K34" s="17">
        <v>120000</v>
      </c>
      <c r="N34" s="21"/>
    </row>
    <row r="35" spans="1:14" x14ac:dyDescent="0.2">
      <c r="B35" s="24" t="s">
        <v>57</v>
      </c>
      <c r="D35" s="36"/>
      <c r="F35" s="17"/>
      <c r="H35" s="17"/>
      <c r="I35" s="18"/>
      <c r="J35" s="17"/>
      <c r="K35" s="17"/>
      <c r="N35" s="21"/>
    </row>
    <row r="36" spans="1:14" x14ac:dyDescent="0.2">
      <c r="B36" s="24" t="s">
        <v>58</v>
      </c>
      <c r="D36" s="36"/>
      <c r="F36" s="17"/>
      <c r="H36" s="17"/>
      <c r="I36" s="18"/>
      <c r="J36" s="17"/>
      <c r="K36" s="17"/>
      <c r="N36" s="21"/>
    </row>
    <row r="37" spans="1:14" x14ac:dyDescent="0.2">
      <c r="B37" s="24" t="s">
        <v>59</v>
      </c>
      <c r="D37" s="36"/>
      <c r="F37" s="17"/>
      <c r="H37" s="17"/>
      <c r="I37" s="18"/>
      <c r="J37" s="17"/>
      <c r="K37" s="17"/>
      <c r="N37" s="21"/>
    </row>
    <row r="38" spans="1:14" x14ac:dyDescent="0.2">
      <c r="B38" s="24" t="s">
        <v>60</v>
      </c>
      <c r="F38" s="17"/>
      <c r="H38" s="17"/>
      <c r="I38" s="18"/>
      <c r="J38" s="17"/>
      <c r="K38" s="17"/>
      <c r="N38" s="21"/>
    </row>
    <row r="39" spans="1:14" x14ac:dyDescent="0.2">
      <c r="B39" s="24" t="s">
        <v>61</v>
      </c>
      <c r="F39" s="17"/>
      <c r="H39" s="17">
        <v>0</v>
      </c>
      <c r="I39" s="18"/>
      <c r="J39" s="17">
        <v>0</v>
      </c>
      <c r="K39" s="17">
        <v>0</v>
      </c>
      <c r="N39" s="21"/>
    </row>
    <row r="40" spans="1:14" x14ac:dyDescent="0.2">
      <c r="D40" s="20"/>
      <c r="E40" s="18"/>
      <c r="F40" s="20"/>
      <c r="H40" s="20"/>
      <c r="I40" s="18"/>
      <c r="J40" s="20"/>
      <c r="K40" s="20"/>
      <c r="N40" s="21"/>
    </row>
    <row r="41" spans="1:14" x14ac:dyDescent="0.2">
      <c r="F41" s="17"/>
      <c r="H41" s="17"/>
      <c r="I41" s="18"/>
      <c r="J41" s="17"/>
      <c r="K41" s="17"/>
      <c r="N41" s="21"/>
    </row>
    <row r="42" spans="1:14" x14ac:dyDescent="0.2">
      <c r="A42" s="4" t="s">
        <v>24</v>
      </c>
      <c r="D42" s="17">
        <f>SUM(D17:D41)</f>
        <v>610603.05000000005</v>
      </c>
      <c r="F42" s="17">
        <f>SUM(F17:F41)</f>
        <v>505792.69</v>
      </c>
      <c r="H42" s="17">
        <f>SUM(H17:H41)</f>
        <v>312100.82999999996</v>
      </c>
      <c r="I42" s="18"/>
      <c r="J42" s="17">
        <f>SUM(J17:J41)</f>
        <v>718062.66</v>
      </c>
      <c r="K42" s="17">
        <f>SUM(K17:K41)</f>
        <v>120000</v>
      </c>
      <c r="N42" s="21"/>
    </row>
    <row r="43" spans="1:14" x14ac:dyDescent="0.2">
      <c r="F43" s="17"/>
      <c r="H43" s="17"/>
      <c r="I43" s="18"/>
      <c r="J43" s="17"/>
      <c r="K43" s="17"/>
    </row>
    <row r="44" spans="1:14" x14ac:dyDescent="0.2">
      <c r="A44" s="4" t="s">
        <v>25</v>
      </c>
      <c r="D44" s="17">
        <f>(D14-D42)</f>
        <v>-67489.050000000047</v>
      </c>
      <c r="F44" s="17">
        <f>(F14-F42)</f>
        <v>110247.14999999997</v>
      </c>
      <c r="H44" s="17">
        <f>(H14-H42)</f>
        <v>259826.19000000006</v>
      </c>
      <c r="I44" s="18"/>
      <c r="J44" s="17">
        <f>(J14-J42)</f>
        <v>-170914.96000000008</v>
      </c>
      <c r="K44" s="17">
        <f>(K14-K42)</f>
        <v>431111.93999999994</v>
      </c>
    </row>
    <row r="45" spans="1:14" x14ac:dyDescent="0.2">
      <c r="F45" s="17"/>
      <c r="H45" s="17"/>
      <c r="I45" s="18"/>
      <c r="J45" s="17"/>
      <c r="K45" s="17"/>
    </row>
    <row r="46" spans="1:14" s="14" customFormat="1" x14ac:dyDescent="0.2">
      <c r="A46" s="14" t="s">
        <v>26</v>
      </c>
      <c r="D46" s="15">
        <f>(D7+D14-D42)</f>
        <v>1284315.1199999999</v>
      </c>
      <c r="E46" s="15"/>
      <c r="F46" s="15">
        <f>(F7+F14-F42)</f>
        <v>1462051.3199999998</v>
      </c>
      <c r="H46" s="15">
        <f>(H7+H14-H42)</f>
        <v>1351804.17</v>
      </c>
      <c r="I46" s="16"/>
      <c r="J46" s="15">
        <f>(J7+J14-J42)</f>
        <v>1091977.98</v>
      </c>
      <c r="K46" s="15">
        <f>(K7+K14-K42)</f>
        <v>1262892.94</v>
      </c>
    </row>
    <row r="47" spans="1:14" x14ac:dyDescent="0.2">
      <c r="F47" s="17"/>
      <c r="H47" s="17"/>
      <c r="I47" s="18"/>
      <c r="J47" s="17"/>
      <c r="K47" s="17"/>
    </row>
    <row r="48" spans="1:14" x14ac:dyDescent="0.2">
      <c r="A48" s="4" t="s">
        <v>27</v>
      </c>
      <c r="D48" s="17">
        <v>0</v>
      </c>
      <c r="F48" s="17"/>
      <c r="H48" s="17">
        <v>6315</v>
      </c>
      <c r="I48" s="18"/>
      <c r="J48" s="17">
        <v>0</v>
      </c>
      <c r="K48" s="17">
        <v>0</v>
      </c>
      <c r="L48" s="4" t="s">
        <v>62</v>
      </c>
    </row>
    <row r="49" spans="1:11" x14ac:dyDescent="0.2">
      <c r="F49" s="17"/>
      <c r="H49" s="17"/>
      <c r="I49" s="18"/>
      <c r="J49" s="17"/>
      <c r="K49" s="17"/>
    </row>
    <row r="50" spans="1:11" s="14" customFormat="1" ht="15" thickBot="1" x14ac:dyDescent="0.25">
      <c r="A50" s="14" t="s">
        <v>28</v>
      </c>
      <c r="D50" s="25">
        <f>(D46-D48)</f>
        <v>1284315.1199999999</v>
      </c>
      <c r="E50" s="16"/>
      <c r="F50" s="25">
        <f>(F46-F48)</f>
        <v>1462051.3199999998</v>
      </c>
      <c r="H50" s="25">
        <f>(H46-H48)</f>
        <v>1345489.17</v>
      </c>
      <c r="I50" s="16"/>
      <c r="J50" s="25">
        <f>(J46-J48)</f>
        <v>1091977.98</v>
      </c>
      <c r="K50" s="25">
        <f>(K46-K48)</f>
        <v>1262892.94</v>
      </c>
    </row>
    <row r="51" spans="1:11" ht="15" thickTop="1" x14ac:dyDescent="0.2"/>
    <row r="56" spans="1:11" ht="16.5" x14ac:dyDescent="0.2">
      <c r="A56" s="23">
        <v>1</v>
      </c>
      <c r="B56" s="4" t="s">
        <v>29</v>
      </c>
    </row>
    <row r="57" spans="1:11" ht="16.5" x14ac:dyDescent="0.2">
      <c r="A57" s="23">
        <v>2</v>
      </c>
      <c r="B57" s="4" t="s">
        <v>63</v>
      </c>
    </row>
    <row r="58" spans="1:11" ht="16.5" x14ac:dyDescent="0.2">
      <c r="A58" s="23"/>
      <c r="F58" s="26"/>
      <c r="H58" s="26"/>
      <c r="I58" s="27"/>
      <c r="J58" s="26"/>
      <c r="K58" s="26"/>
    </row>
    <row r="59" spans="1:11" x14ac:dyDescent="0.2">
      <c r="F59" s="26"/>
      <c r="H59" s="26"/>
      <c r="I59" s="27"/>
      <c r="J59" s="26"/>
      <c r="K59" s="26"/>
    </row>
    <row r="60" spans="1:11" x14ac:dyDescent="0.2">
      <c r="F60" s="26"/>
      <c r="H60" s="26"/>
      <c r="I60" s="27"/>
      <c r="J60" s="26"/>
      <c r="K60" s="26"/>
    </row>
    <row r="61" spans="1:11" x14ac:dyDescent="0.2">
      <c r="F61" s="26"/>
      <c r="H61" s="26"/>
      <c r="I61" s="27"/>
      <c r="J61" s="26"/>
      <c r="K61" s="26"/>
    </row>
    <row r="62" spans="1:11" x14ac:dyDescent="0.2">
      <c r="F62" s="26"/>
      <c r="H62" s="26"/>
      <c r="I62" s="27"/>
      <c r="J62" s="26"/>
      <c r="K62" s="26"/>
    </row>
    <row r="63" spans="1:11" x14ac:dyDescent="0.2">
      <c r="F63" s="26"/>
      <c r="H63" s="26"/>
      <c r="I63" s="27"/>
      <c r="J63" s="26"/>
      <c r="K63" s="26"/>
    </row>
    <row r="64" spans="1:11" x14ac:dyDescent="0.2">
      <c r="F64" s="26"/>
      <c r="H64" s="26"/>
      <c r="I64" s="27"/>
      <c r="J64" s="26"/>
      <c r="K64" s="26"/>
    </row>
    <row r="65" spans="1:11" x14ac:dyDescent="0.2">
      <c r="A65" s="4" t="s">
        <v>64</v>
      </c>
      <c r="F65" s="26"/>
      <c r="H65" s="26"/>
      <c r="I65" s="27"/>
      <c r="J65" s="26"/>
      <c r="K65" s="26"/>
    </row>
    <row r="66" spans="1:11" x14ac:dyDescent="0.2">
      <c r="B66" s="4" t="s">
        <v>65</v>
      </c>
      <c r="F66" s="26"/>
      <c r="H66" s="26">
        <v>0</v>
      </c>
      <c r="I66" s="27"/>
      <c r="J66" s="26"/>
      <c r="K66" s="26"/>
    </row>
    <row r="67" spans="1:11" x14ac:dyDescent="0.2">
      <c r="B67" s="4" t="s">
        <v>66</v>
      </c>
      <c r="F67" s="26"/>
      <c r="H67" s="26">
        <v>51357.8</v>
      </c>
      <c r="I67" s="27"/>
      <c r="J67" s="26"/>
      <c r="K67" s="26"/>
    </row>
    <row r="68" spans="1:11" x14ac:dyDescent="0.2">
      <c r="B68" s="4" t="s">
        <v>67</v>
      </c>
      <c r="F68" s="26"/>
      <c r="H68" s="26">
        <v>2023.61</v>
      </c>
      <c r="I68" s="27"/>
      <c r="J68" s="26"/>
      <c r="K68" s="26"/>
    </row>
    <row r="69" spans="1:11" x14ac:dyDescent="0.2">
      <c r="B69" s="4" t="s">
        <v>68</v>
      </c>
      <c r="F69" s="26"/>
      <c r="H69" s="26">
        <v>-3358.29</v>
      </c>
      <c r="I69" s="27"/>
      <c r="J69" s="26"/>
      <c r="K69" s="26"/>
    </row>
    <row r="70" spans="1:11" x14ac:dyDescent="0.2">
      <c r="B70" s="4" t="s">
        <v>69</v>
      </c>
      <c r="F70" s="26"/>
      <c r="H70" s="26">
        <v>1301781.05</v>
      </c>
      <c r="I70" s="27"/>
      <c r="J70" s="26"/>
      <c r="K70" s="26"/>
    </row>
    <row r="71" spans="1:11" x14ac:dyDescent="0.2">
      <c r="B71" s="4" t="s">
        <v>70</v>
      </c>
      <c r="F71" s="28"/>
      <c r="H71" s="28">
        <v>-6315</v>
      </c>
      <c r="I71" s="27"/>
      <c r="J71" s="26"/>
      <c r="K71" s="26"/>
    </row>
    <row r="72" spans="1:11" x14ac:dyDescent="0.2">
      <c r="F72" s="26">
        <f>SUM(F66:F71)</f>
        <v>0</v>
      </c>
      <c r="H72" s="26">
        <f>SUM(H66:H71)</f>
        <v>1345489.1700000002</v>
      </c>
      <c r="I72" s="27"/>
      <c r="J72" s="26"/>
      <c r="K72" s="26"/>
    </row>
    <row r="73" spans="1:11" x14ac:dyDescent="0.2">
      <c r="F73" s="26"/>
      <c r="H73" s="26"/>
      <c r="I73" s="27"/>
      <c r="J73" s="26"/>
      <c r="K73" s="26"/>
    </row>
    <row r="74" spans="1:11" x14ac:dyDescent="0.2">
      <c r="F74" s="26"/>
      <c r="H74" s="26"/>
      <c r="I74" s="27"/>
      <c r="J74" s="26"/>
      <c r="K74" s="26"/>
    </row>
    <row r="75" spans="1:11" x14ac:dyDescent="0.2">
      <c r="F75" s="26"/>
      <c r="H75" s="26"/>
      <c r="I75" s="27"/>
      <c r="J75" s="26"/>
      <c r="K75" s="26"/>
    </row>
    <row r="76" spans="1:11" x14ac:dyDescent="0.2">
      <c r="F76" s="26"/>
      <c r="H76" s="26"/>
      <c r="I76" s="27"/>
      <c r="J76" s="26"/>
      <c r="K76" s="26"/>
    </row>
    <row r="77" spans="1:11" x14ac:dyDescent="0.2">
      <c r="F77" s="26"/>
      <c r="H77" s="26"/>
      <c r="I77" s="27"/>
      <c r="J77" s="26"/>
      <c r="K77" s="26"/>
    </row>
    <row r="78" spans="1:11" x14ac:dyDescent="0.2">
      <c r="F78" s="26"/>
      <c r="H78" s="26"/>
      <c r="I78" s="27"/>
      <c r="J78" s="26"/>
      <c r="K78" s="26"/>
    </row>
  </sheetData>
  <hyperlinks>
    <hyperlink ref="K1" location="'All Funds'!A1" display="Back"/>
  </hyperlinks>
  <pageMargins left="0.7" right="0.7" top="0.75" bottom="0.75" header="0.3" footer="0.3"/>
  <pageSetup scale="6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K14" sqref="K14"/>
    </sheetView>
  </sheetViews>
  <sheetFormatPr defaultRowHeight="15" x14ac:dyDescent="0.25"/>
  <cols>
    <col min="1" max="1" width="3.28515625" customWidth="1"/>
    <col min="2" max="2" width="37.28515625" customWidth="1"/>
    <col min="3" max="3" width="13.7109375" bestFit="1" customWidth="1"/>
  </cols>
  <sheetData>
    <row r="1" spans="1:3" x14ac:dyDescent="0.25">
      <c r="C1" s="30" t="s">
        <v>33</v>
      </c>
    </row>
    <row r="2" spans="1:3" x14ac:dyDescent="0.25">
      <c r="C2" s="30" t="s">
        <v>4</v>
      </c>
    </row>
    <row r="3" spans="1:3" x14ac:dyDescent="0.25">
      <c r="A3" s="29"/>
      <c r="C3" s="42" t="s">
        <v>71</v>
      </c>
    </row>
    <row r="4" spans="1:3" x14ac:dyDescent="0.25">
      <c r="A4" s="29" t="s">
        <v>9</v>
      </c>
      <c r="C4" s="30"/>
    </row>
    <row r="5" spans="1:3" x14ac:dyDescent="0.25">
      <c r="B5" t="s">
        <v>30</v>
      </c>
      <c r="C5" s="31">
        <v>604404</v>
      </c>
    </row>
    <row r="6" spans="1:3" x14ac:dyDescent="0.25">
      <c r="B6" t="s">
        <v>31</v>
      </c>
      <c r="C6" s="32">
        <f>12636-1000</f>
        <v>11636</v>
      </c>
    </row>
    <row r="7" spans="1:3" x14ac:dyDescent="0.25">
      <c r="B7" t="s">
        <v>32</v>
      </c>
      <c r="C7" s="33">
        <f>SUM(C5:C6)</f>
        <v>616040</v>
      </c>
    </row>
    <row r="8" spans="1:3" ht="9" customHeight="1" x14ac:dyDescent="0.25">
      <c r="C8" s="33"/>
    </row>
    <row r="9" spans="1:3" x14ac:dyDescent="0.25">
      <c r="A9" s="29" t="s">
        <v>14</v>
      </c>
      <c r="C9" s="33"/>
    </row>
    <row r="10" spans="1:3" x14ac:dyDescent="0.25">
      <c r="B10" t="s">
        <v>73</v>
      </c>
      <c r="C10" s="33">
        <v>179868</v>
      </c>
    </row>
    <row r="11" spans="1:3" x14ac:dyDescent="0.25">
      <c r="B11" t="s">
        <v>42</v>
      </c>
      <c r="C11" s="33">
        <v>43820</v>
      </c>
    </row>
    <row r="12" spans="1:3" x14ac:dyDescent="0.25">
      <c r="B12" t="s">
        <v>38</v>
      </c>
      <c r="C12" s="33">
        <v>23431</v>
      </c>
    </row>
    <row r="13" spans="1:3" x14ac:dyDescent="0.25">
      <c r="B13" t="s">
        <v>39</v>
      </c>
      <c r="C13" s="33">
        <v>77125</v>
      </c>
    </row>
    <row r="14" spans="1:3" x14ac:dyDescent="0.25">
      <c r="B14" t="s">
        <v>40</v>
      </c>
      <c r="C14" s="33">
        <v>53251</v>
      </c>
    </row>
    <row r="15" spans="1:3" x14ac:dyDescent="0.25">
      <c r="B15" t="s">
        <v>41</v>
      </c>
      <c r="C15" s="33">
        <v>6828</v>
      </c>
    </row>
    <row r="16" spans="1:3" x14ac:dyDescent="0.25">
      <c r="B16" t="s">
        <v>43</v>
      </c>
      <c r="C16" s="33">
        <v>22470</v>
      </c>
    </row>
    <row r="17" spans="1:3" x14ac:dyDescent="0.25">
      <c r="B17" t="s">
        <v>72</v>
      </c>
      <c r="C17" s="32">
        <v>99000</v>
      </c>
    </row>
    <row r="18" spans="1:3" x14ac:dyDescent="0.25">
      <c r="B18" t="s">
        <v>34</v>
      </c>
      <c r="C18" s="33">
        <f>SUM(C10:C17)</f>
        <v>505793</v>
      </c>
    </row>
    <row r="19" spans="1:3" ht="9.6" customHeight="1" x14ac:dyDescent="0.25">
      <c r="C19" s="33"/>
    </row>
    <row r="20" spans="1:3" ht="17.25" x14ac:dyDescent="0.4">
      <c r="A20" t="s">
        <v>35</v>
      </c>
      <c r="C20" s="34">
        <f>(C7-C18)</f>
        <v>110247</v>
      </c>
    </row>
    <row r="21" spans="1:3" ht="9.6" customHeight="1" x14ac:dyDescent="0.25">
      <c r="C21" s="33"/>
    </row>
    <row r="22" spans="1:3" x14ac:dyDescent="0.25">
      <c r="A22" s="29" t="s">
        <v>36</v>
      </c>
      <c r="C22" s="33">
        <v>1351803</v>
      </c>
    </row>
    <row r="23" spans="1:3" ht="8.4499999999999993" customHeight="1" x14ac:dyDescent="0.25">
      <c r="A23" s="29"/>
      <c r="C23" s="33"/>
    </row>
    <row r="24" spans="1:3" ht="17.25" x14ac:dyDescent="0.4">
      <c r="A24" s="29" t="s">
        <v>37</v>
      </c>
      <c r="C24" s="35">
        <f>(C20+C22)</f>
        <v>1462050</v>
      </c>
    </row>
    <row r="25" spans="1:3" x14ac:dyDescent="0.25">
      <c r="C25" s="33"/>
    </row>
    <row r="26" spans="1:3" x14ac:dyDescent="0.25">
      <c r="C26" s="3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102</vt:lpstr>
      <vt:lpstr>fo rpower point</vt:lpstr>
      <vt:lpstr>Sheet3</vt:lpstr>
      <vt:lpstr>'102'!Print_Area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ssmith</dc:creator>
  <cp:lastModifiedBy>bhattery</cp:lastModifiedBy>
  <cp:lastPrinted>2015-03-18T20:39:41Z</cp:lastPrinted>
  <dcterms:created xsi:type="dcterms:W3CDTF">2015-03-18T19:57:39Z</dcterms:created>
  <dcterms:modified xsi:type="dcterms:W3CDTF">2016-03-15T20:17:13Z</dcterms:modified>
</cp:coreProperties>
</file>